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pharm\Desktop\Forum blogs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5" i="1" l="1"/>
  <c r="R19" i="1" l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U18" i="1" s="1"/>
  <c r="S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X16" i="1" s="1"/>
  <c r="S16" i="1"/>
  <c r="N15" i="1"/>
  <c r="M15" i="1"/>
  <c r="L15" i="1"/>
  <c r="K15" i="1"/>
  <c r="J15" i="1"/>
  <c r="I15" i="1"/>
  <c r="H15" i="1"/>
  <c r="G15" i="1"/>
  <c r="F15" i="1"/>
  <c r="E15" i="1"/>
  <c r="D15" i="1"/>
  <c r="C15" i="1"/>
  <c r="Y14" i="1" s="1"/>
  <c r="S14" i="1"/>
  <c r="N13" i="1"/>
  <c r="M13" i="1"/>
  <c r="L13" i="1"/>
  <c r="K13" i="1"/>
  <c r="J13" i="1"/>
  <c r="I13" i="1"/>
  <c r="G13" i="1"/>
  <c r="F13" i="1"/>
  <c r="E13" i="1"/>
  <c r="U12" i="1" s="1"/>
  <c r="D13" i="1"/>
  <c r="C13" i="1"/>
  <c r="S12" i="1"/>
  <c r="T16" i="1" l="1"/>
  <c r="V14" i="1"/>
  <c r="T18" i="1"/>
  <c r="X14" i="1"/>
  <c r="W18" i="1"/>
  <c r="X18" i="1"/>
  <c r="Y18" i="1"/>
  <c r="U14" i="1"/>
  <c r="V18" i="1"/>
  <c r="T12" i="1"/>
  <c r="W14" i="1"/>
  <c r="Y16" i="1"/>
  <c r="V16" i="1"/>
  <c r="T14" i="1"/>
  <c r="U16" i="1"/>
  <c r="W16" i="1"/>
  <c r="S10" i="1"/>
  <c r="S8" i="1"/>
  <c r="O11" i="1"/>
  <c r="P11" i="1"/>
  <c r="Q11" i="1"/>
  <c r="R11" i="1"/>
  <c r="O9" i="1"/>
  <c r="P9" i="1"/>
  <c r="S4" i="1"/>
  <c r="L11" i="1"/>
  <c r="M11" i="1"/>
  <c r="N11" i="1"/>
  <c r="K11" i="1"/>
  <c r="K9" i="1"/>
  <c r="L9" i="1"/>
  <c r="M9" i="1"/>
  <c r="N9" i="1"/>
  <c r="J9" i="1"/>
  <c r="J5" i="1"/>
  <c r="K5" i="1"/>
  <c r="L5" i="1"/>
  <c r="M5" i="1"/>
  <c r="N5" i="1"/>
  <c r="J11" i="1"/>
  <c r="D9" i="1"/>
  <c r="E9" i="1"/>
  <c r="F9" i="1"/>
  <c r="G9" i="1"/>
  <c r="H9" i="1"/>
  <c r="I9" i="1"/>
  <c r="D11" i="1"/>
  <c r="E11" i="1"/>
  <c r="F11" i="1"/>
  <c r="G11" i="1"/>
  <c r="H11" i="1"/>
  <c r="I11" i="1"/>
  <c r="D5" i="1"/>
  <c r="E5" i="1"/>
  <c r="F5" i="1"/>
  <c r="G5" i="1"/>
  <c r="I5" i="1"/>
  <c r="C5" i="1"/>
  <c r="C11" i="1"/>
  <c r="C9" i="1"/>
  <c r="J7" i="1"/>
  <c r="K7" i="1"/>
  <c r="L7" i="1"/>
  <c r="M7" i="1"/>
  <c r="N7" i="1"/>
  <c r="I7" i="1"/>
  <c r="D7" i="1"/>
  <c r="E7" i="1"/>
  <c r="F7" i="1"/>
  <c r="G7" i="1"/>
  <c r="H7" i="1"/>
  <c r="C7" i="1"/>
  <c r="S6" i="1"/>
  <c r="Y8" i="1" l="1"/>
  <c r="W8" i="1"/>
  <c r="V8" i="1"/>
  <c r="X8" i="1"/>
  <c r="V10" i="1"/>
  <c r="W10" i="1"/>
  <c r="Y10" i="1"/>
  <c r="X10" i="1"/>
  <c r="U6" i="1"/>
  <c r="X6" i="1"/>
  <c r="W6" i="1"/>
  <c r="V6" i="1"/>
  <c r="Y6" i="1"/>
  <c r="T4" i="1"/>
  <c r="T6" i="1"/>
  <c r="T10" i="1"/>
  <c r="U10" i="1"/>
  <c r="T8" i="1"/>
  <c r="U8" i="1"/>
  <c r="U4" i="1"/>
</calcChain>
</file>

<file path=xl/sharedStrings.xml><?xml version="1.0" encoding="utf-8"?>
<sst xmlns="http://schemas.openxmlformats.org/spreadsheetml/2006/main" count="18" uniqueCount="14">
  <si>
    <t>Аппарат</t>
  </si>
  <si>
    <t>GM</t>
  </si>
  <si>
    <t>%CV</t>
  </si>
  <si>
    <t>Среднее</t>
  </si>
  <si>
    <t>1 (Корзинка)</t>
  </si>
  <si>
    <t>2 (Лопасти)</t>
  </si>
  <si>
    <t>№ Стакана (n) / Число стаканов в приборе</t>
  </si>
  <si>
    <t>Одноэтапный тест</t>
  </si>
  <si>
    <t>Двухэтапный тест</t>
  </si>
  <si>
    <t>Первая серия</t>
  </si>
  <si>
    <t>Вторая серия</t>
  </si>
  <si>
    <t>1-й этап</t>
  </si>
  <si>
    <t>2-й этап</t>
  </si>
  <si>
    <t>изменять можно только эти ячейки, в остальных формулы и условия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</si>
</sst>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i/>
      <sz val="10"/>
      <color theme="1"/>
      <name val="Arial Cyr"/>
      <charset val="204"/>
    </font>
    <font>
      <b/>
      <i/>
      <sz val="10"/>
      <color rgb="FF0066FF"/>
      <name val="Arial Cyr"/>
      <charset val="204"/>
    </font>
    <font>
      <sz val="10"/>
      <color rgb="FF0066FF"/>
      <name val="Arial Cyr"/>
      <charset val="204"/>
    </font>
    <font>
      <i/>
      <sz val="8"/>
      <color theme="0"/>
      <name val="Arial Cyr"/>
      <charset val="204"/>
    </font>
    <font>
      <i/>
      <sz val="8"/>
      <color theme="9" tint="0.59999389629810485"/>
      <name val="Arial Cyr"/>
      <charset val="204"/>
    </font>
    <font>
      <sz val="10"/>
      <color theme="1"/>
      <name val="Arial Cyr"/>
      <charset val="204"/>
    </font>
    <font>
      <b/>
      <i/>
      <sz val="10"/>
      <color theme="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0" xfId="0" applyBorder="1"/>
    <xf numFmtId="2" fontId="0" fillId="0" borderId="0" xfId="0" applyNumberFormat="1" applyBorder="1"/>
    <xf numFmtId="0" fontId="0" fillId="0" borderId="15" xfId="0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2" fontId="0" fillId="4" borderId="36" xfId="0" applyNumberFormat="1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2" fontId="6" fillId="3" borderId="15" xfId="0" applyNumberFormat="1" applyFont="1" applyFill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2" fontId="6" fillId="3" borderId="7" xfId="0" applyNumberFormat="1" applyFont="1" applyFill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4" fillId="0" borderId="39" xfId="0" applyFont="1" applyBorder="1"/>
    <xf numFmtId="2" fontId="4" fillId="0" borderId="39" xfId="0" applyNumberFormat="1" applyFont="1" applyBorder="1"/>
    <xf numFmtId="2" fontId="4" fillId="0" borderId="39" xfId="0" applyNumberFormat="1" applyFont="1" applyBorder="1" applyAlignment="1">
      <alignment horizontal="center"/>
    </xf>
    <xf numFmtId="2" fontId="3" fillId="0" borderId="39" xfId="0" applyNumberFormat="1" applyFont="1" applyBorder="1"/>
    <xf numFmtId="0" fontId="3" fillId="0" borderId="39" xfId="0" applyFont="1" applyBorder="1"/>
    <xf numFmtId="0" fontId="4" fillId="5" borderId="39" xfId="0" applyFont="1" applyFill="1" applyBorder="1" applyAlignment="1">
      <alignment horizont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1" fontId="1" fillId="4" borderId="40" xfId="0" applyNumberFormat="1" applyFont="1" applyFill="1" applyBorder="1" applyAlignment="1">
      <alignment horizontal="center" vertical="center"/>
    </xf>
    <xf numFmtId="1" fontId="1" fillId="4" borderId="39" xfId="0" applyNumberFormat="1" applyFont="1" applyFill="1" applyBorder="1" applyAlignment="1">
      <alignment horizontal="center" vertical="center"/>
    </xf>
    <xf numFmtId="1" fontId="1" fillId="4" borderId="41" xfId="0" applyNumberFormat="1" applyFont="1" applyFill="1" applyBorder="1" applyAlignment="1">
      <alignment horizontal="center" vertical="center"/>
    </xf>
    <xf numFmtId="1" fontId="1" fillId="4" borderId="37" xfId="0" applyNumberFormat="1" applyFont="1" applyFill="1" applyBorder="1" applyAlignment="1">
      <alignment horizontal="center" vertical="center"/>
    </xf>
    <xf numFmtId="1" fontId="1" fillId="4" borderId="0" xfId="0" applyNumberFormat="1" applyFont="1" applyFill="1" applyBorder="1" applyAlignment="1">
      <alignment horizontal="center" vertical="center"/>
    </xf>
    <xf numFmtId="1" fontId="1" fillId="4" borderId="38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2" fontId="1" fillId="0" borderId="42" xfId="0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26"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Y21"/>
  <sheetViews>
    <sheetView tabSelected="1" workbookViewId="0">
      <selection activeCell="C3" sqref="C3:J3"/>
    </sheetView>
  </sheetViews>
  <sheetFormatPr defaultRowHeight="12.75" x14ac:dyDescent="0.2"/>
  <cols>
    <col min="1" max="1" width="10.28515625" customWidth="1"/>
    <col min="2" max="2" width="12.28515625" customWidth="1"/>
    <col min="3" max="18" width="7.7109375" customWidth="1"/>
    <col min="19" max="19" width="10.42578125" hidden="1" customWidth="1"/>
    <col min="20" max="25" width="11.7109375" customWidth="1"/>
  </cols>
  <sheetData>
    <row r="1" spans="1:25" ht="18.75" customHeight="1" x14ac:dyDescent="0.2">
      <c r="A1" s="71" t="s">
        <v>0</v>
      </c>
      <c r="B1" s="73" t="s">
        <v>6</v>
      </c>
      <c r="C1" s="83">
        <v>1</v>
      </c>
      <c r="D1" s="83">
        <v>2</v>
      </c>
      <c r="E1" s="83">
        <v>3</v>
      </c>
      <c r="F1" s="83">
        <v>4</v>
      </c>
      <c r="G1" s="83">
        <v>5</v>
      </c>
      <c r="H1" s="83">
        <v>6</v>
      </c>
      <c r="I1" s="83">
        <v>7</v>
      </c>
      <c r="J1" s="83">
        <v>8</v>
      </c>
      <c r="K1" s="83">
        <v>9</v>
      </c>
      <c r="L1" s="83">
        <v>10</v>
      </c>
      <c r="M1" s="83">
        <v>11</v>
      </c>
      <c r="N1" s="83">
        <v>12</v>
      </c>
      <c r="O1" s="83">
        <v>13</v>
      </c>
      <c r="P1" s="83">
        <v>14</v>
      </c>
      <c r="Q1" s="83">
        <v>15</v>
      </c>
      <c r="R1" s="83">
        <v>16</v>
      </c>
      <c r="S1" s="85" t="s">
        <v>3</v>
      </c>
      <c r="T1" s="68" t="s">
        <v>7</v>
      </c>
      <c r="U1" s="70"/>
      <c r="V1" s="68" t="s">
        <v>8</v>
      </c>
      <c r="W1" s="69"/>
      <c r="X1" s="69"/>
      <c r="Y1" s="70"/>
    </row>
    <row r="2" spans="1:25" ht="16.5" customHeight="1" x14ac:dyDescent="0.2">
      <c r="A2" s="72"/>
      <c r="B2" s="7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6"/>
      <c r="T2" s="75" t="s">
        <v>1</v>
      </c>
      <c r="U2" s="77" t="s">
        <v>2</v>
      </c>
      <c r="V2" s="79" t="s">
        <v>11</v>
      </c>
      <c r="W2" s="80"/>
      <c r="X2" s="81" t="s">
        <v>12</v>
      </c>
      <c r="Y2" s="82"/>
    </row>
    <row r="3" spans="1:25" ht="20.25" customHeight="1" thickBot="1" x14ac:dyDescent="0.25">
      <c r="A3" s="72"/>
      <c r="B3" s="74"/>
      <c r="C3" s="88" t="s">
        <v>9</v>
      </c>
      <c r="D3" s="89"/>
      <c r="E3" s="89"/>
      <c r="F3" s="89"/>
      <c r="G3" s="89"/>
      <c r="H3" s="89"/>
      <c r="I3" s="89"/>
      <c r="J3" s="90"/>
      <c r="K3" s="92" t="s">
        <v>10</v>
      </c>
      <c r="L3" s="93"/>
      <c r="M3" s="93"/>
      <c r="N3" s="93"/>
      <c r="O3" s="94"/>
      <c r="P3" s="94"/>
      <c r="Q3" s="94"/>
      <c r="R3" s="95"/>
      <c r="S3" s="87"/>
      <c r="T3" s="76"/>
      <c r="U3" s="78"/>
      <c r="V3" s="8" t="s">
        <v>1</v>
      </c>
      <c r="W3" s="2" t="s">
        <v>2</v>
      </c>
      <c r="X3" s="2" t="s">
        <v>1</v>
      </c>
      <c r="Y3" s="3" t="s">
        <v>2</v>
      </c>
    </row>
    <row r="4" spans="1:25" ht="15" customHeight="1" x14ac:dyDescent="0.2">
      <c r="A4" s="43" t="s">
        <v>4</v>
      </c>
      <c r="B4" s="45">
        <v>12</v>
      </c>
      <c r="C4" s="18">
        <v>66</v>
      </c>
      <c r="D4" s="18">
        <v>61</v>
      </c>
      <c r="E4" s="18">
        <v>68</v>
      </c>
      <c r="F4" s="18">
        <v>65</v>
      </c>
      <c r="G4" s="18">
        <v>74</v>
      </c>
      <c r="H4" s="18">
        <v>71</v>
      </c>
      <c r="I4" s="18">
        <v>72</v>
      </c>
      <c r="J4" s="18">
        <v>71</v>
      </c>
      <c r="K4" s="18">
        <v>69</v>
      </c>
      <c r="L4" s="18">
        <v>64</v>
      </c>
      <c r="M4" s="18">
        <v>77</v>
      </c>
      <c r="N4" s="18">
        <v>71</v>
      </c>
      <c r="O4" s="9"/>
      <c r="P4" s="9"/>
      <c r="Q4" s="9"/>
      <c r="R4" s="15"/>
      <c r="S4" s="57">
        <f>AVERAGE(C4:N4)</f>
        <v>69.083333333333329</v>
      </c>
      <c r="T4" s="58">
        <f>EXP(AVERAGE(C5:N5))</f>
        <v>68.946611096292401</v>
      </c>
      <c r="U4" s="60">
        <f>100*SQRT(EXP(VAR(C5:N5))-1)</f>
        <v>6.5979160629314197</v>
      </c>
      <c r="V4" s="62"/>
      <c r="W4" s="63"/>
      <c r="X4" s="63"/>
      <c r="Y4" s="64"/>
    </row>
    <row r="5" spans="1:25" ht="15" hidden="1" customHeight="1" thickBot="1" x14ac:dyDescent="0.25">
      <c r="A5" s="43"/>
      <c r="B5" s="45"/>
      <c r="C5" s="19">
        <f>LN(C4)</f>
        <v>4.1896547420264252</v>
      </c>
      <c r="D5" s="19">
        <f t="shared" ref="D5:I5" si="0">LN(D4)</f>
        <v>4.1108738641733114</v>
      </c>
      <c r="E5" s="19">
        <f t="shared" si="0"/>
        <v>4.219507705176107</v>
      </c>
      <c r="F5" s="19">
        <f t="shared" si="0"/>
        <v>4.1743872698956368</v>
      </c>
      <c r="G5" s="19">
        <f t="shared" si="0"/>
        <v>4.3040650932041702</v>
      </c>
      <c r="H5" s="19">
        <f t="shared" si="0"/>
        <v>4.2626798770413155</v>
      </c>
      <c r="I5" s="19">
        <f t="shared" si="0"/>
        <v>4.2766661190160553</v>
      </c>
      <c r="J5" s="19">
        <f t="shared" ref="J5" si="1">LN(J4)</f>
        <v>4.2626798770413155</v>
      </c>
      <c r="K5" s="19">
        <f t="shared" ref="K5" si="2">LN(K4)</f>
        <v>4.2341065045972597</v>
      </c>
      <c r="L5" s="19">
        <f t="shared" ref="L5" si="3">LN(L4)</f>
        <v>4.1588830833596715</v>
      </c>
      <c r="M5" s="19">
        <f t="shared" ref="M5" si="4">LN(M4)</f>
        <v>4.3438054218536841</v>
      </c>
      <c r="N5" s="19">
        <f t="shared" ref="N5" si="5">LN(N4)</f>
        <v>4.2626798770413155</v>
      </c>
      <c r="O5" s="11"/>
      <c r="P5" s="11"/>
      <c r="Q5" s="11"/>
      <c r="R5" s="14"/>
      <c r="S5" s="48"/>
      <c r="T5" s="59"/>
      <c r="U5" s="61"/>
      <c r="V5" s="65"/>
      <c r="W5" s="66"/>
      <c r="X5" s="66"/>
      <c r="Y5" s="67"/>
    </row>
    <row r="6" spans="1:25" ht="12.75" customHeight="1" x14ac:dyDescent="0.2">
      <c r="A6" s="43"/>
      <c r="B6" s="45">
        <v>6</v>
      </c>
      <c r="C6" s="18">
        <v>66</v>
      </c>
      <c r="D6" s="18">
        <v>61</v>
      </c>
      <c r="E6" s="18">
        <v>68</v>
      </c>
      <c r="F6" s="18">
        <v>65</v>
      </c>
      <c r="G6" s="18">
        <v>74</v>
      </c>
      <c r="H6" s="18">
        <v>77</v>
      </c>
      <c r="I6" s="1">
        <v>70</v>
      </c>
      <c r="J6" s="1">
        <v>62</v>
      </c>
      <c r="K6" s="1">
        <v>63</v>
      </c>
      <c r="L6" s="1">
        <v>64</v>
      </c>
      <c r="M6" s="1">
        <v>66</v>
      </c>
      <c r="N6" s="1">
        <v>65</v>
      </c>
      <c r="O6" s="9"/>
      <c r="P6" s="9"/>
      <c r="Q6" s="9"/>
      <c r="R6" s="9"/>
      <c r="S6" s="55">
        <f>AVERAGE(C6:N6)</f>
        <v>66.75</v>
      </c>
      <c r="T6" s="91">
        <f>EXP(AVERAGE(C7:N7))</f>
        <v>66.597383862086204</v>
      </c>
      <c r="U6" s="41">
        <f>100*SQRT(EXP(AVERAGE((VAR(C7:H7)),(VAR(I7:N7))))-1)</f>
        <v>6.8191806593009288</v>
      </c>
      <c r="V6" s="91">
        <f>EXP(AVERAGE(C7:H7))</f>
        <v>68.286745358988099</v>
      </c>
      <c r="W6" s="49">
        <f>100*SQRT(EXP(VAR(C7:H7))-1)</f>
        <v>8.6441758929401402</v>
      </c>
      <c r="X6" s="91">
        <f>EXP(AVERAGE(C7:N7))</f>
        <v>66.597383862086204</v>
      </c>
      <c r="Y6" s="41">
        <f>100*SQRT(EXP(AVERAGE((VAR(C7:H7)),(VAR(I7:N7))))-1)</f>
        <v>6.8191806593009288</v>
      </c>
    </row>
    <row r="7" spans="1:25" ht="12.75" hidden="1" customHeight="1" x14ac:dyDescent="0.2">
      <c r="A7" s="43"/>
      <c r="B7" s="45"/>
      <c r="C7" s="19">
        <f>LN(C6)</f>
        <v>4.1896547420264252</v>
      </c>
      <c r="D7" s="19">
        <f t="shared" ref="D7:H7" si="6">LN(D6)</f>
        <v>4.1108738641733114</v>
      </c>
      <c r="E7" s="19">
        <f t="shared" si="6"/>
        <v>4.219507705176107</v>
      </c>
      <c r="F7" s="19">
        <f t="shared" si="6"/>
        <v>4.1743872698956368</v>
      </c>
      <c r="G7" s="19">
        <f t="shared" si="6"/>
        <v>4.3040650932041702</v>
      </c>
      <c r="H7" s="19">
        <f t="shared" si="6"/>
        <v>4.3438054218536841</v>
      </c>
      <c r="I7" s="20">
        <f>LN(I6)</f>
        <v>4.2484952420493594</v>
      </c>
      <c r="J7" s="20">
        <f t="shared" ref="J7:N7" si="7">LN(J6)</f>
        <v>4.1271343850450917</v>
      </c>
      <c r="K7" s="20">
        <f t="shared" si="7"/>
        <v>4.1431347263915326</v>
      </c>
      <c r="L7" s="20">
        <f t="shared" si="7"/>
        <v>4.1588830833596715</v>
      </c>
      <c r="M7" s="20">
        <f t="shared" si="7"/>
        <v>4.1896547420264252</v>
      </c>
      <c r="N7" s="20">
        <f t="shared" si="7"/>
        <v>4.1743872698956368</v>
      </c>
      <c r="O7" s="10"/>
      <c r="P7" s="10"/>
      <c r="Q7" s="10"/>
      <c r="R7" s="10"/>
      <c r="S7" s="53"/>
      <c r="T7" s="91"/>
      <c r="U7" s="41"/>
      <c r="V7" s="91"/>
      <c r="W7" s="54"/>
      <c r="X7" s="91"/>
      <c r="Y7" s="41"/>
    </row>
    <row r="8" spans="1:25" x14ac:dyDescent="0.2">
      <c r="A8" s="43"/>
      <c r="B8" s="45">
        <v>7</v>
      </c>
      <c r="C8" s="18">
        <v>66</v>
      </c>
      <c r="D8" s="18">
        <v>61</v>
      </c>
      <c r="E8" s="18">
        <v>68</v>
      </c>
      <c r="F8" s="18">
        <v>65</v>
      </c>
      <c r="G8" s="18">
        <v>74</v>
      </c>
      <c r="H8" s="18">
        <v>71</v>
      </c>
      <c r="I8" s="18">
        <v>72</v>
      </c>
      <c r="J8" s="1">
        <v>69</v>
      </c>
      <c r="K8" s="1">
        <v>68</v>
      </c>
      <c r="L8" s="1">
        <v>67</v>
      </c>
      <c r="M8" s="1">
        <v>66</v>
      </c>
      <c r="N8" s="1">
        <v>67</v>
      </c>
      <c r="O8" s="12">
        <v>68</v>
      </c>
      <c r="P8" s="12">
        <v>69</v>
      </c>
      <c r="Q8" s="9"/>
      <c r="R8" s="9"/>
      <c r="S8" s="47">
        <f>AVERAGE(C8:P8)</f>
        <v>67.928571428571431</v>
      </c>
      <c r="T8" s="91">
        <f>EXP(AVERAGE(C9:P9))</f>
        <v>67.859265370534558</v>
      </c>
      <c r="U8" s="41">
        <f>100*SQRT(EXP(AVERAGE((VAR(C9:I9)),(VAR(J9:P9))))-1)</f>
        <v>4.8877897123449072</v>
      </c>
      <c r="V8" s="91">
        <f>EXP(AVERAGE(C9:I9))</f>
        <v>68.012442557140048</v>
      </c>
      <c r="W8" s="49">
        <f>100*SQRT(EXP(VAR(C9:I9))-1)</f>
        <v>6.7168798036950523</v>
      </c>
      <c r="X8" s="91">
        <f>EXP(AVERAGE(C9:P9))</f>
        <v>67.859265370534558</v>
      </c>
      <c r="Y8" s="41">
        <f>100*SQRT(EXP(AVERAGE((VAR(C9:I9)),(VAR(J9:P9))))-1)</f>
        <v>4.8877897123449072</v>
      </c>
    </row>
    <row r="9" spans="1:25" ht="12.75" hidden="1" customHeight="1" x14ac:dyDescent="0.2">
      <c r="A9" s="43"/>
      <c r="B9" s="45"/>
      <c r="C9" s="19">
        <f>LN(C8)</f>
        <v>4.1896547420264252</v>
      </c>
      <c r="D9" s="19">
        <f t="shared" ref="D9:I9" si="8">LN(D8)</f>
        <v>4.1108738641733114</v>
      </c>
      <c r="E9" s="19">
        <f t="shared" si="8"/>
        <v>4.219507705176107</v>
      </c>
      <c r="F9" s="19">
        <f t="shared" si="8"/>
        <v>4.1743872698956368</v>
      </c>
      <c r="G9" s="19">
        <f t="shared" si="8"/>
        <v>4.3040650932041702</v>
      </c>
      <c r="H9" s="19">
        <f t="shared" si="8"/>
        <v>4.2626798770413155</v>
      </c>
      <c r="I9" s="19">
        <f t="shared" si="8"/>
        <v>4.2766661190160553</v>
      </c>
      <c r="J9" s="20">
        <f>LN(J8)</f>
        <v>4.2341065045972597</v>
      </c>
      <c r="K9" s="20">
        <f t="shared" ref="K9:N9" si="9">LN(K8)</f>
        <v>4.219507705176107</v>
      </c>
      <c r="L9" s="20">
        <f t="shared" si="9"/>
        <v>4.2046926193909657</v>
      </c>
      <c r="M9" s="20">
        <f t="shared" si="9"/>
        <v>4.1896547420264252</v>
      </c>
      <c r="N9" s="20">
        <f t="shared" si="9"/>
        <v>4.2046926193909657</v>
      </c>
      <c r="O9" s="7">
        <f t="shared" ref="O9" si="10">LN(O8)</f>
        <v>4.219507705176107</v>
      </c>
      <c r="P9" s="7">
        <f t="shared" ref="P9" si="11">LN(P8)</f>
        <v>4.2341065045972597</v>
      </c>
      <c r="Q9" s="11"/>
      <c r="R9" s="11"/>
      <c r="S9" s="53"/>
      <c r="T9" s="91"/>
      <c r="U9" s="41"/>
      <c r="V9" s="91"/>
      <c r="W9" s="54"/>
      <c r="X9" s="91"/>
      <c r="Y9" s="41"/>
    </row>
    <row r="10" spans="1:25" ht="13.5" thickBot="1" x14ac:dyDescent="0.25">
      <c r="A10" s="43"/>
      <c r="B10" s="45">
        <v>8</v>
      </c>
      <c r="C10" s="18">
        <v>68</v>
      </c>
      <c r="D10" s="18">
        <v>69</v>
      </c>
      <c r="E10" s="18">
        <v>65</v>
      </c>
      <c r="F10" s="18">
        <v>66</v>
      </c>
      <c r="G10" s="18">
        <v>67</v>
      </c>
      <c r="H10" s="18">
        <v>67</v>
      </c>
      <c r="I10" s="18">
        <v>68</v>
      </c>
      <c r="J10" s="18">
        <v>69</v>
      </c>
      <c r="K10" s="1">
        <v>70</v>
      </c>
      <c r="L10" s="1">
        <v>64</v>
      </c>
      <c r="M10" s="1">
        <v>65</v>
      </c>
      <c r="N10" s="1">
        <v>66</v>
      </c>
      <c r="O10" s="6">
        <v>67</v>
      </c>
      <c r="P10" s="6">
        <v>65</v>
      </c>
      <c r="Q10" s="12">
        <v>66</v>
      </c>
      <c r="R10" s="13">
        <v>61</v>
      </c>
      <c r="S10" s="47">
        <f>AVERAGE(C10:R10)</f>
        <v>66.4375</v>
      </c>
      <c r="T10" s="39">
        <f>EXP(AVERAGE(C11:R11))</f>
        <v>66.402206173952095</v>
      </c>
      <c r="U10" s="49">
        <f>100*SQRT(EXP(AVERAGE((VAR(C11:J11)),(VAR(K11:R11))))-1)</f>
        <v>3.1450940427523078</v>
      </c>
      <c r="V10" s="39">
        <f>EXP(AVERAGE(C11:J11))</f>
        <v>67.362060496265983</v>
      </c>
      <c r="W10" s="49">
        <f>100*SQRT(EXP(VAR(C11:J11))-1)</f>
        <v>2.098365799068588</v>
      </c>
      <c r="X10" s="39">
        <f>EXP(AVERAGE(C11:R11))</f>
        <v>66.402206173952095</v>
      </c>
      <c r="Y10" s="41">
        <f>100*SQRT(EXP(AVERAGE((VAR(C11:J11)),(VAR(K11:R11))))-1)</f>
        <v>3.1450940427523078</v>
      </c>
    </row>
    <row r="11" spans="1:25" ht="13.5" hidden="1" customHeight="1" thickBot="1" x14ac:dyDescent="0.25">
      <c r="A11" s="96"/>
      <c r="B11" s="97"/>
      <c r="C11" s="23">
        <f>LN(C10)</f>
        <v>4.219507705176107</v>
      </c>
      <c r="D11" s="23">
        <f t="shared" ref="D11:J11" si="12">LN(D10)</f>
        <v>4.2341065045972597</v>
      </c>
      <c r="E11" s="23">
        <f t="shared" si="12"/>
        <v>4.1743872698956368</v>
      </c>
      <c r="F11" s="23">
        <f t="shared" si="12"/>
        <v>4.1896547420264252</v>
      </c>
      <c r="G11" s="23">
        <f t="shared" si="12"/>
        <v>4.2046926193909657</v>
      </c>
      <c r="H11" s="23">
        <f t="shared" si="12"/>
        <v>4.2046926193909657</v>
      </c>
      <c r="I11" s="23">
        <f t="shared" si="12"/>
        <v>4.219507705176107</v>
      </c>
      <c r="J11" s="23">
        <f t="shared" si="12"/>
        <v>4.2341065045972597</v>
      </c>
      <c r="K11" s="24">
        <f>LN(K10)</f>
        <v>4.2484952420493594</v>
      </c>
      <c r="L11" s="24">
        <f t="shared" ref="L11:N11" si="13">LN(L10)</f>
        <v>4.1588830833596715</v>
      </c>
      <c r="M11" s="24">
        <f t="shared" si="13"/>
        <v>4.1743872698956368</v>
      </c>
      <c r="N11" s="24">
        <f t="shared" si="13"/>
        <v>4.1896547420264252</v>
      </c>
      <c r="O11" s="21">
        <f t="shared" ref="O11" si="14">LN(O10)</f>
        <v>4.2046926193909657</v>
      </c>
      <c r="P11" s="21">
        <f t="shared" ref="P11" si="15">LN(P10)</f>
        <v>4.1743872698956368</v>
      </c>
      <c r="Q11" s="21">
        <f t="shared" ref="Q11" si="16">LN(Q10)</f>
        <v>4.1896547420264252</v>
      </c>
      <c r="R11" s="22">
        <f t="shared" ref="R11" si="17">LN(R10)</f>
        <v>4.1108738641733114</v>
      </c>
      <c r="S11" s="55"/>
      <c r="T11" s="59"/>
      <c r="U11" s="61"/>
      <c r="V11" s="59"/>
      <c r="W11" s="50"/>
      <c r="X11" s="59"/>
      <c r="Y11" s="41"/>
    </row>
    <row r="12" spans="1:25" ht="12.75" customHeight="1" x14ac:dyDescent="0.2">
      <c r="A12" s="42" t="s">
        <v>5</v>
      </c>
      <c r="B12" s="56">
        <v>12</v>
      </c>
      <c r="C12" s="25">
        <v>66</v>
      </c>
      <c r="D12" s="25">
        <v>61</v>
      </c>
      <c r="E12" s="25">
        <v>68</v>
      </c>
      <c r="F12" s="25">
        <v>65</v>
      </c>
      <c r="G12" s="25">
        <v>74</v>
      </c>
      <c r="H12" s="25">
        <v>71</v>
      </c>
      <c r="I12" s="25">
        <v>72</v>
      </c>
      <c r="J12" s="25">
        <v>71</v>
      </c>
      <c r="K12" s="25">
        <v>69</v>
      </c>
      <c r="L12" s="25">
        <v>64</v>
      </c>
      <c r="M12" s="25">
        <v>77</v>
      </c>
      <c r="N12" s="25">
        <v>71</v>
      </c>
      <c r="O12" s="26"/>
      <c r="P12" s="27"/>
      <c r="Q12" s="27"/>
      <c r="R12" s="28"/>
      <c r="S12" s="57">
        <f>AVERAGE(C12:N12)</f>
        <v>69.083333333333329</v>
      </c>
      <c r="T12" s="58">
        <f>EXP(AVERAGE(C13:N13))</f>
        <v>68.76291030810944</v>
      </c>
      <c r="U12" s="60">
        <f>100*SQRT(EXP(VAR(C13:N13))-1)</f>
        <v>6.8521624934643253</v>
      </c>
      <c r="V12" s="62"/>
      <c r="W12" s="63"/>
      <c r="X12" s="63"/>
      <c r="Y12" s="64"/>
    </row>
    <row r="13" spans="1:25" ht="13.5" hidden="1" thickBot="1" x14ac:dyDescent="0.25">
      <c r="A13" s="43"/>
      <c r="B13" s="45"/>
      <c r="C13" s="19">
        <f>LN(C12)</f>
        <v>4.1896547420264252</v>
      </c>
      <c r="D13" s="19">
        <f t="shared" ref="D13:G13" si="18">LN(D12)</f>
        <v>4.1108738641733114</v>
      </c>
      <c r="E13" s="19">
        <f t="shared" si="18"/>
        <v>4.219507705176107</v>
      </c>
      <c r="F13" s="19">
        <f t="shared" si="18"/>
        <v>4.1743872698956368</v>
      </c>
      <c r="G13" s="19">
        <f t="shared" si="18"/>
        <v>4.3040650932041702</v>
      </c>
      <c r="H13" s="19"/>
      <c r="I13" s="19">
        <f t="shared" ref="I13:N13" si="19">LN(I12)</f>
        <v>4.2766661190160553</v>
      </c>
      <c r="J13" s="19">
        <f t="shared" si="19"/>
        <v>4.2626798770413155</v>
      </c>
      <c r="K13" s="19">
        <f t="shared" si="19"/>
        <v>4.2341065045972597</v>
      </c>
      <c r="L13" s="19">
        <f t="shared" si="19"/>
        <v>4.1588830833596715</v>
      </c>
      <c r="M13" s="19">
        <f t="shared" si="19"/>
        <v>4.3438054218536841</v>
      </c>
      <c r="N13" s="19">
        <f t="shared" si="19"/>
        <v>4.2626798770413155</v>
      </c>
      <c r="O13" s="11"/>
      <c r="P13" s="11"/>
      <c r="Q13" s="11"/>
      <c r="R13" s="14"/>
      <c r="S13" s="48"/>
      <c r="T13" s="59"/>
      <c r="U13" s="61"/>
      <c r="V13" s="65"/>
      <c r="W13" s="66"/>
      <c r="X13" s="66"/>
      <c r="Y13" s="67"/>
    </row>
    <row r="14" spans="1:25" x14ac:dyDescent="0.2">
      <c r="A14" s="43"/>
      <c r="B14" s="45">
        <v>6</v>
      </c>
      <c r="C14" s="18">
        <v>66</v>
      </c>
      <c r="D14" s="18">
        <v>61</v>
      </c>
      <c r="E14" s="18">
        <v>68</v>
      </c>
      <c r="F14" s="18">
        <v>65</v>
      </c>
      <c r="G14" s="18">
        <v>74</v>
      </c>
      <c r="H14" s="18">
        <v>77</v>
      </c>
      <c r="I14" s="1">
        <v>70</v>
      </c>
      <c r="J14" s="1">
        <v>62</v>
      </c>
      <c r="K14" s="1">
        <v>63</v>
      </c>
      <c r="L14" s="1">
        <v>64</v>
      </c>
      <c r="M14" s="1">
        <v>66</v>
      </c>
      <c r="N14" s="1">
        <v>65</v>
      </c>
      <c r="O14" s="9"/>
      <c r="P14" s="9"/>
      <c r="Q14" s="9"/>
      <c r="R14" s="9"/>
      <c r="S14" s="55">
        <f>AVERAGE(C14:N14)</f>
        <v>66.75</v>
      </c>
      <c r="T14" s="39">
        <f>EXP(AVERAGE(C15:N15))</f>
        <v>66.597383862086204</v>
      </c>
      <c r="U14" s="49">
        <f>100*SQRT(EXP(AVERAGE((VAR(C15:H15)),(VAR(I15:N15))))-1)</f>
        <v>6.8191806593009288</v>
      </c>
      <c r="V14" s="39">
        <f>EXP(AVERAGE(C15:H15))</f>
        <v>68.286745358988099</v>
      </c>
      <c r="W14" s="37">
        <f>100*SQRT(EXP(VAR(C15:H15))-1)</f>
        <v>8.6441758929401402</v>
      </c>
      <c r="X14" s="39">
        <f>EXP(AVERAGE(C15:N15))</f>
        <v>66.597383862086204</v>
      </c>
      <c r="Y14" s="41">
        <f>100*SQRT(EXP(AVERAGE((VAR(C15:H15)),(VAR(I15:N15))))-1)</f>
        <v>6.8191806593009288</v>
      </c>
    </row>
    <row r="15" spans="1:25" ht="12.75" hidden="1" customHeight="1" x14ac:dyDescent="0.2">
      <c r="A15" s="43"/>
      <c r="B15" s="45"/>
      <c r="C15" s="19">
        <f>LN(C14)</f>
        <v>4.1896547420264252</v>
      </c>
      <c r="D15" s="19">
        <f t="shared" ref="D15:H15" si="20">LN(D14)</f>
        <v>4.1108738641733114</v>
      </c>
      <c r="E15" s="19">
        <f t="shared" si="20"/>
        <v>4.219507705176107</v>
      </c>
      <c r="F15" s="19">
        <f t="shared" si="20"/>
        <v>4.1743872698956368</v>
      </c>
      <c r="G15" s="19">
        <f t="shared" si="20"/>
        <v>4.3040650932041702</v>
      </c>
      <c r="H15" s="19">
        <f t="shared" si="20"/>
        <v>4.3438054218536841</v>
      </c>
      <c r="I15" s="20">
        <f>LN(I14)</f>
        <v>4.2484952420493594</v>
      </c>
      <c r="J15" s="20">
        <f t="shared" ref="J15:N15" si="21">LN(J14)</f>
        <v>4.1271343850450917</v>
      </c>
      <c r="K15" s="20">
        <f t="shared" si="21"/>
        <v>4.1431347263915326</v>
      </c>
      <c r="L15" s="20">
        <f t="shared" si="21"/>
        <v>4.1588830833596715</v>
      </c>
      <c r="M15" s="20">
        <f t="shared" si="21"/>
        <v>4.1896547420264252</v>
      </c>
      <c r="N15" s="20">
        <f t="shared" si="21"/>
        <v>4.1743872698956368</v>
      </c>
      <c r="O15" s="10"/>
      <c r="P15" s="10"/>
      <c r="Q15" s="10"/>
      <c r="R15" s="10"/>
      <c r="S15" s="53"/>
      <c r="T15" s="52"/>
      <c r="U15" s="54"/>
      <c r="V15" s="52"/>
      <c r="W15" s="51"/>
      <c r="X15" s="52"/>
      <c r="Y15" s="41"/>
    </row>
    <row r="16" spans="1:25" x14ac:dyDescent="0.2">
      <c r="A16" s="43"/>
      <c r="B16" s="45">
        <v>7</v>
      </c>
      <c r="C16" s="18">
        <v>66</v>
      </c>
      <c r="D16" s="18">
        <v>61</v>
      </c>
      <c r="E16" s="18">
        <v>68</v>
      </c>
      <c r="F16" s="18">
        <v>65</v>
      </c>
      <c r="G16" s="18">
        <v>74</v>
      </c>
      <c r="H16" s="18">
        <v>71</v>
      </c>
      <c r="I16" s="18">
        <v>72</v>
      </c>
      <c r="J16" s="1">
        <v>69</v>
      </c>
      <c r="K16" s="1">
        <v>68</v>
      </c>
      <c r="L16" s="1">
        <v>67</v>
      </c>
      <c r="M16" s="1">
        <v>66</v>
      </c>
      <c r="N16" s="1">
        <v>67</v>
      </c>
      <c r="O16" s="12">
        <v>68</v>
      </c>
      <c r="P16" s="12">
        <v>69</v>
      </c>
      <c r="Q16" s="9"/>
      <c r="R16" s="9"/>
      <c r="S16" s="47">
        <f>AVERAGE(C16:P16)</f>
        <v>67.928571428571431</v>
      </c>
      <c r="T16" s="39">
        <f>EXP(AVERAGE(C17:P17))</f>
        <v>67.859265370534558</v>
      </c>
      <c r="U16" s="49">
        <f>100*SQRT(EXP(AVERAGE((VAR(C17:I17)),(VAR(J17:P17))))-1)</f>
        <v>4.8877897123449072</v>
      </c>
      <c r="V16" s="39">
        <f>EXP(AVERAGE(C17:I17))</f>
        <v>68.012442557140048</v>
      </c>
      <c r="W16" s="37">
        <f>100*SQRT(EXP(VAR(C17:I17))-1)</f>
        <v>6.7168798036950523</v>
      </c>
      <c r="X16" s="39">
        <f>EXP(AVERAGE(C17:P17))</f>
        <v>67.859265370534558</v>
      </c>
      <c r="Y16" s="41">
        <f>100*SQRT(EXP(AVERAGE((VAR(C17:I17)),(VAR(J17:P17))))-1)</f>
        <v>4.8877897123449072</v>
      </c>
    </row>
    <row r="17" spans="1:25" ht="12.75" hidden="1" customHeight="1" x14ac:dyDescent="0.2">
      <c r="A17" s="43"/>
      <c r="B17" s="45"/>
      <c r="C17" s="19">
        <f>LN(C16)</f>
        <v>4.1896547420264252</v>
      </c>
      <c r="D17" s="19">
        <f t="shared" ref="D17:I17" si="22">LN(D16)</f>
        <v>4.1108738641733114</v>
      </c>
      <c r="E17" s="19">
        <f t="shared" si="22"/>
        <v>4.219507705176107</v>
      </c>
      <c r="F17" s="19">
        <f t="shared" si="22"/>
        <v>4.1743872698956368</v>
      </c>
      <c r="G17" s="19">
        <f t="shared" si="22"/>
        <v>4.3040650932041702</v>
      </c>
      <c r="H17" s="19">
        <f t="shared" si="22"/>
        <v>4.2626798770413155</v>
      </c>
      <c r="I17" s="19">
        <f t="shared" si="22"/>
        <v>4.2766661190160553</v>
      </c>
      <c r="J17" s="20">
        <f>LN(J16)</f>
        <v>4.2341065045972597</v>
      </c>
      <c r="K17" s="20">
        <f t="shared" ref="K17:P17" si="23">LN(K16)</f>
        <v>4.219507705176107</v>
      </c>
      <c r="L17" s="20">
        <f t="shared" si="23"/>
        <v>4.2046926193909657</v>
      </c>
      <c r="M17" s="20">
        <f t="shared" si="23"/>
        <v>4.1896547420264252</v>
      </c>
      <c r="N17" s="20">
        <f t="shared" si="23"/>
        <v>4.2046926193909657</v>
      </c>
      <c r="O17" s="7">
        <f t="shared" si="23"/>
        <v>4.219507705176107</v>
      </c>
      <c r="P17" s="7">
        <f t="shared" si="23"/>
        <v>4.2341065045972597</v>
      </c>
      <c r="Q17" s="11"/>
      <c r="R17" s="11"/>
      <c r="S17" s="53"/>
      <c r="T17" s="52"/>
      <c r="U17" s="54"/>
      <c r="V17" s="52"/>
      <c r="W17" s="51"/>
      <c r="X17" s="52"/>
      <c r="Y17" s="41"/>
    </row>
    <row r="18" spans="1:25" ht="13.5" thickBot="1" x14ac:dyDescent="0.25">
      <c r="A18" s="43"/>
      <c r="B18" s="45">
        <v>8</v>
      </c>
      <c r="C18" s="18">
        <v>68</v>
      </c>
      <c r="D18" s="18">
        <v>69</v>
      </c>
      <c r="E18" s="18">
        <v>65</v>
      </c>
      <c r="F18" s="18">
        <v>66</v>
      </c>
      <c r="G18" s="18">
        <v>67</v>
      </c>
      <c r="H18" s="18">
        <v>67</v>
      </c>
      <c r="I18" s="18">
        <v>68</v>
      </c>
      <c r="J18" s="18">
        <v>69</v>
      </c>
      <c r="K18" s="1">
        <v>70</v>
      </c>
      <c r="L18" s="1">
        <v>64</v>
      </c>
      <c r="M18" s="1">
        <v>65</v>
      </c>
      <c r="N18" s="1">
        <v>66</v>
      </c>
      <c r="O18" s="6">
        <v>67</v>
      </c>
      <c r="P18" s="6">
        <v>65</v>
      </c>
      <c r="Q18" s="12">
        <v>66</v>
      </c>
      <c r="R18" s="13">
        <v>61</v>
      </c>
      <c r="S18" s="47">
        <f>AVERAGE(C18:R18)</f>
        <v>66.4375</v>
      </c>
      <c r="T18" s="39">
        <f>EXP(AVERAGE(C19:R19))</f>
        <v>66.402206173952095</v>
      </c>
      <c r="U18" s="49">
        <f>100*SQRT(EXP(AVERAGE((VAR(C19:J19)),(VAR(K19:R19))))-1)</f>
        <v>3.1450940427523078</v>
      </c>
      <c r="V18" s="39">
        <f>EXP(AVERAGE(C19:J19))</f>
        <v>67.362060496265983</v>
      </c>
      <c r="W18" s="37">
        <f>100*SQRT(EXP(VAR(C19:J19))-1)</f>
        <v>2.098365799068588</v>
      </c>
      <c r="X18" s="39">
        <f>EXP(AVERAGE(C19:R19))</f>
        <v>66.402206173952095</v>
      </c>
      <c r="Y18" s="41">
        <f>100*SQRT(EXP(AVERAGE((VAR(C19:J19)),(VAR(K19:R19))))-1)</f>
        <v>3.1450940427523078</v>
      </c>
    </row>
    <row r="19" spans="1:25" ht="13.5" hidden="1" customHeight="1" thickBot="1" x14ac:dyDescent="0.25">
      <c r="A19" s="44"/>
      <c r="B19" s="46"/>
      <c r="C19" s="29">
        <f>LN(C18)</f>
        <v>4.219507705176107</v>
      </c>
      <c r="D19" s="29">
        <f t="shared" ref="D19:J19" si="24">LN(D18)</f>
        <v>4.2341065045972597</v>
      </c>
      <c r="E19" s="29">
        <f t="shared" si="24"/>
        <v>4.1743872698956368</v>
      </c>
      <c r="F19" s="29">
        <f t="shared" si="24"/>
        <v>4.1896547420264252</v>
      </c>
      <c r="G19" s="29">
        <f t="shared" si="24"/>
        <v>4.2046926193909657</v>
      </c>
      <c r="H19" s="29">
        <f t="shared" si="24"/>
        <v>4.2046926193909657</v>
      </c>
      <c r="I19" s="29">
        <f t="shared" si="24"/>
        <v>4.219507705176107</v>
      </c>
      <c r="J19" s="29">
        <f t="shared" si="24"/>
        <v>4.2341065045972597</v>
      </c>
      <c r="K19" s="30">
        <f>LN(K18)</f>
        <v>4.2484952420493594</v>
      </c>
      <c r="L19" s="30">
        <f t="shared" ref="L19:R19" si="25">LN(L18)</f>
        <v>4.1588830833596715</v>
      </c>
      <c r="M19" s="30">
        <f t="shared" si="25"/>
        <v>4.1743872698956368</v>
      </c>
      <c r="N19" s="30">
        <f t="shared" si="25"/>
        <v>4.1896547420264252</v>
      </c>
      <c r="O19" s="16">
        <f t="shared" si="25"/>
        <v>4.2046926193909657</v>
      </c>
      <c r="P19" s="16">
        <f t="shared" si="25"/>
        <v>4.1743872698956368</v>
      </c>
      <c r="Q19" s="16">
        <f t="shared" si="25"/>
        <v>4.1896547420264252</v>
      </c>
      <c r="R19" s="17">
        <f t="shared" si="25"/>
        <v>4.1108738641733114</v>
      </c>
      <c r="S19" s="48"/>
      <c r="T19" s="40"/>
      <c r="U19" s="50"/>
      <c r="V19" s="40"/>
      <c r="W19" s="38"/>
      <c r="X19" s="40"/>
      <c r="Y19" s="41"/>
    </row>
    <row r="20" spans="1:25" x14ac:dyDescent="0.2">
      <c r="A20" s="31"/>
      <c r="B20" s="31"/>
      <c r="C20" s="36" t="s">
        <v>13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2"/>
      <c r="T20" s="33"/>
      <c r="U20" s="34"/>
      <c r="V20" s="35"/>
      <c r="W20" s="35"/>
      <c r="X20" s="35"/>
      <c r="Y20" s="35"/>
    </row>
    <row r="21" spans="1:25" x14ac:dyDescent="0.2">
      <c r="O21" s="4"/>
      <c r="P21" s="4"/>
      <c r="Q21" s="4"/>
      <c r="R21" s="4"/>
      <c r="S21" s="5"/>
      <c r="T21" s="4"/>
      <c r="U21" s="4"/>
      <c r="V21" s="4"/>
      <c r="W21" s="4"/>
      <c r="X21" s="4"/>
      <c r="Y21" s="4"/>
    </row>
  </sheetData>
  <mergeCells count="88">
    <mergeCell ref="V8:V9"/>
    <mergeCell ref="W8:W9"/>
    <mergeCell ref="X8:X9"/>
    <mergeCell ref="Y8:Y9"/>
    <mergeCell ref="V10:V11"/>
    <mergeCell ref="W10:W11"/>
    <mergeCell ref="X10:X11"/>
    <mergeCell ref="Y10:Y11"/>
    <mergeCell ref="A4:A11"/>
    <mergeCell ref="S8:S9"/>
    <mergeCell ref="S4:S5"/>
    <mergeCell ref="S6:S7"/>
    <mergeCell ref="S10:S11"/>
    <mergeCell ref="B10:B11"/>
    <mergeCell ref="B4:B5"/>
    <mergeCell ref="V6:V7"/>
    <mergeCell ref="W6:W7"/>
    <mergeCell ref="X6:X7"/>
    <mergeCell ref="Y6:Y7"/>
    <mergeCell ref="T4:T5"/>
    <mergeCell ref="U4:U5"/>
    <mergeCell ref="V4:Y5"/>
    <mergeCell ref="U10:U11"/>
    <mergeCell ref="U8:U9"/>
    <mergeCell ref="T6:T7"/>
    <mergeCell ref="U6:U7"/>
    <mergeCell ref="T1:U1"/>
    <mergeCell ref="T10:T11"/>
    <mergeCell ref="T8:T9"/>
    <mergeCell ref="P1:P2"/>
    <mergeCell ref="Q1:Q2"/>
    <mergeCell ref="R1:R2"/>
    <mergeCell ref="B8:B9"/>
    <mergeCell ref="B6:B7"/>
    <mergeCell ref="C3:J3"/>
    <mergeCell ref="K3:R3"/>
    <mergeCell ref="K1:K2"/>
    <mergeCell ref="L1:L2"/>
    <mergeCell ref="M1:M2"/>
    <mergeCell ref="N1:N2"/>
    <mergeCell ref="O1:O2"/>
    <mergeCell ref="V1:Y1"/>
    <mergeCell ref="A1:A3"/>
    <mergeCell ref="B1:B3"/>
    <mergeCell ref="T2:T3"/>
    <mergeCell ref="U2:U3"/>
    <mergeCell ref="V2:W2"/>
    <mergeCell ref="X2:Y2"/>
    <mergeCell ref="C1:C2"/>
    <mergeCell ref="D1:D2"/>
    <mergeCell ref="E1:E2"/>
    <mergeCell ref="F1:F2"/>
    <mergeCell ref="G1:G2"/>
    <mergeCell ref="H1:H2"/>
    <mergeCell ref="I1:I2"/>
    <mergeCell ref="S1:S3"/>
    <mergeCell ref="J1:J2"/>
    <mergeCell ref="B12:B13"/>
    <mergeCell ref="S12:S13"/>
    <mergeCell ref="T12:T13"/>
    <mergeCell ref="U12:U13"/>
    <mergeCell ref="V12:Y13"/>
    <mergeCell ref="B14:B15"/>
    <mergeCell ref="S14:S15"/>
    <mergeCell ref="T14:T15"/>
    <mergeCell ref="U14:U15"/>
    <mergeCell ref="V14:V15"/>
    <mergeCell ref="U16:U17"/>
    <mergeCell ref="V16:V17"/>
    <mergeCell ref="W16:W17"/>
    <mergeCell ref="X16:X17"/>
    <mergeCell ref="Y16:Y17"/>
    <mergeCell ref="C20:R20"/>
    <mergeCell ref="W18:W19"/>
    <mergeCell ref="X18:X19"/>
    <mergeCell ref="Y18:Y19"/>
    <mergeCell ref="A12:A19"/>
    <mergeCell ref="B18:B19"/>
    <mergeCell ref="S18:S19"/>
    <mergeCell ref="T18:T19"/>
    <mergeCell ref="U18:U19"/>
    <mergeCell ref="V18:V19"/>
    <mergeCell ref="W14:W15"/>
    <mergeCell ref="X14:X15"/>
    <mergeCell ref="Y14:Y15"/>
    <mergeCell ref="B16:B17"/>
    <mergeCell ref="S16:S17"/>
    <mergeCell ref="T16:T17"/>
  </mergeCells>
  <conditionalFormatting sqref="U4:U11">
    <cfRule type="cellIs" dxfId="25" priority="25" operator="greaterThan">
      <formula>10</formula>
    </cfRule>
  </conditionalFormatting>
  <conditionalFormatting sqref="U12:U13">
    <cfRule type="cellIs" dxfId="24" priority="21" operator="greaterThan">
      <formula>6.8</formula>
    </cfRule>
  </conditionalFormatting>
  <conditionalFormatting sqref="U14:U15">
    <cfRule type="cellIs" dxfId="23" priority="24" operator="greaterThan">
      <formula>6.7</formula>
    </cfRule>
  </conditionalFormatting>
  <conditionalFormatting sqref="U18:U19">
    <cfRule type="cellIs" dxfId="22" priority="23" operator="greaterThan">
      <formula>6.7</formula>
    </cfRule>
  </conditionalFormatting>
  <conditionalFormatting sqref="U16:U17">
    <cfRule type="cellIs" dxfId="21" priority="22" operator="greaterThan">
      <formula>6.5</formula>
    </cfRule>
  </conditionalFormatting>
  <conditionalFormatting sqref="T4:U19 V6:Y11 V14:Y19">
    <cfRule type="cellIs" dxfId="20" priority="26" operator="greaterThan">
      <formula>0</formula>
    </cfRule>
  </conditionalFormatting>
  <conditionalFormatting sqref="T12:T19">
    <cfRule type="cellIs" dxfId="19" priority="20" operator="greaterThan">
      <formula>41</formula>
    </cfRule>
    <cfRule type="cellIs" dxfId="18" priority="19" operator="lessThan">
      <formula>25</formula>
    </cfRule>
  </conditionalFormatting>
  <conditionalFormatting sqref="T4:T11">
    <cfRule type="cellIs" dxfId="17" priority="18" operator="greaterThan">
      <formula>75</formula>
    </cfRule>
    <cfRule type="cellIs" dxfId="16" priority="17" operator="lessThan">
      <formula>56</formula>
    </cfRule>
  </conditionalFormatting>
  <conditionalFormatting sqref="W6:W11">
    <cfRule type="cellIs" dxfId="15" priority="16" operator="greaterThan">
      <formula>7.7</formula>
    </cfRule>
  </conditionalFormatting>
  <conditionalFormatting sqref="W14:W19">
    <cfRule type="cellIs" dxfId="14" priority="15" operator="greaterThan">
      <formula>5.1</formula>
    </cfRule>
  </conditionalFormatting>
  <conditionalFormatting sqref="V6:V11">
    <cfRule type="cellIs" dxfId="13" priority="13" operator="lessThan">
      <formula>60</formula>
    </cfRule>
    <cfRule type="cellIs" dxfId="12" priority="14" operator="greaterThan">
      <formula>71</formula>
    </cfRule>
  </conditionalFormatting>
  <conditionalFormatting sqref="X6:X11">
    <cfRule type="cellIs" dxfId="11" priority="11" operator="lessThan">
      <formula>56</formula>
    </cfRule>
    <cfRule type="cellIs" dxfId="10" priority="12" operator="greaterThan">
      <formula>75</formula>
    </cfRule>
  </conditionalFormatting>
  <conditionalFormatting sqref="V14:V19">
    <cfRule type="cellIs" dxfId="9" priority="9" operator="lessThan">
      <formula>27</formula>
    </cfRule>
    <cfRule type="cellIs" dxfId="8" priority="10" operator="greaterThan">
      <formula>38</formula>
    </cfRule>
  </conditionalFormatting>
  <conditionalFormatting sqref="X14:X19">
    <cfRule type="cellIs" dxfId="7" priority="7" operator="lessThan">
      <formula>25</formula>
    </cfRule>
    <cfRule type="cellIs" dxfId="6" priority="8" operator="greaterThan">
      <formula>41</formula>
    </cfRule>
  </conditionalFormatting>
  <conditionalFormatting sqref="Y6">
    <cfRule type="cellIs" dxfId="5" priority="6" operator="greaterThan">
      <formula>10</formula>
    </cfRule>
  </conditionalFormatting>
  <conditionalFormatting sqref="Y8">
    <cfRule type="cellIs" dxfId="4" priority="5" operator="greaterThan">
      <formula>9.8</formula>
    </cfRule>
  </conditionalFormatting>
  <conditionalFormatting sqref="Y10">
    <cfRule type="cellIs" dxfId="3" priority="4" operator="greaterThan">
      <formula>9.7</formula>
    </cfRule>
  </conditionalFormatting>
  <conditionalFormatting sqref="Y14">
    <cfRule type="cellIs" dxfId="2" priority="3" operator="greaterThan">
      <formula>6.7</formula>
    </cfRule>
  </conditionalFormatting>
  <conditionalFormatting sqref="Y16">
    <cfRule type="cellIs" dxfId="1" priority="2" operator="greaterThan">
      <formula>6.6</formula>
    </cfRule>
  </conditionalFormatting>
  <conditionalFormatting sqref="Y18">
    <cfRule type="cellIs" dxfId="0" priority="1" operator="greaterThan">
      <formula>6.4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pharm</dc:creator>
  <cp:lastModifiedBy>Anton Mymrikov</cp:lastModifiedBy>
  <dcterms:created xsi:type="dcterms:W3CDTF">2011-12-01T18:43:52Z</dcterms:created>
  <dcterms:modified xsi:type="dcterms:W3CDTF">2017-01-03T13:09:16Z</dcterms:modified>
</cp:coreProperties>
</file>